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9899" sheetId="1" r:id="rId1"/>
    <sheet name="0001" sheetId="2" r:id="rId2"/>
    <sheet name="0203" sheetId="3" r:id="rId3"/>
  </sheets>
  <definedNames>
    <definedName name="_xlnm.Print_Area" localSheetId="1">'0001'!$A$1:$F$45</definedName>
    <definedName name="_xlnm.Print_Area" localSheetId="2">'0203'!$A$1:$F$43</definedName>
    <definedName name="_xlnm.Print_Area" localSheetId="0">'9899'!$A$1:$F$50</definedName>
  </definedNames>
  <calcPr fullCalcOnLoad="1"/>
</workbook>
</file>

<file path=xl/sharedStrings.xml><?xml version="1.0" encoding="utf-8"?>
<sst xmlns="http://schemas.openxmlformats.org/spreadsheetml/2006/main" count="123" uniqueCount="76">
  <si>
    <t>A</t>
  </si>
  <si>
    <t>B</t>
  </si>
  <si>
    <t>C=B-A</t>
  </si>
  <si>
    <t>D=B/A</t>
  </si>
  <si>
    <t>E=C/Total Budget</t>
  </si>
  <si>
    <t>WO/PBC/9/3</t>
  </si>
  <si>
    <t>附件四</t>
  </si>
  <si>
    <r>
      <t xml:space="preserve">1998-1999 </t>
    </r>
    <r>
      <rPr>
        <sz val="14"/>
        <rFont val="LiSu"/>
        <family val="3"/>
      </rPr>
      <t>两年期</t>
    </r>
  </si>
  <si>
    <r>
      <t>(</t>
    </r>
    <r>
      <rPr>
        <sz val="11"/>
        <rFont val="LiSu"/>
        <family val="3"/>
      </rPr>
      <t>以千瑞郎计</t>
    </r>
    <r>
      <rPr>
        <sz val="11"/>
        <rFont val="Times New Roman"/>
        <family val="1"/>
      </rPr>
      <t>)</t>
    </r>
  </si>
  <si>
    <t>计划－支出结余</t>
  </si>
  <si>
    <t>计划－超支</t>
  </si>
  <si>
    <t>按计划开列的实际支出在经修订的预算中所占百分比</t>
  </si>
  <si>
    <t>实际支出</t>
  </si>
  <si>
    <r>
      <t>02</t>
    </r>
    <r>
      <rPr>
        <sz val="10"/>
        <rFont val="LiSu"/>
        <family val="3"/>
      </rPr>
      <t>：战略规划和政策发展</t>
    </r>
  </si>
  <si>
    <r>
      <t>03</t>
    </r>
    <r>
      <rPr>
        <sz val="10"/>
        <rFont val="LiSu"/>
        <family val="3"/>
      </rPr>
      <t>：法律和组织事务</t>
    </r>
  </si>
  <si>
    <r>
      <t>05</t>
    </r>
    <r>
      <rPr>
        <sz val="10"/>
        <rFont val="LiSu"/>
        <family val="3"/>
      </rPr>
      <t>：全球通信和公共外交</t>
    </r>
  </si>
  <si>
    <r>
      <t>06</t>
    </r>
    <r>
      <rPr>
        <sz val="10"/>
        <rFont val="LiSu"/>
        <family val="3"/>
      </rPr>
      <t>：与发展中国家的合作</t>
    </r>
  </si>
  <si>
    <r>
      <t>08</t>
    </r>
    <r>
      <rPr>
        <sz val="10"/>
        <rFont val="LiSu"/>
        <family val="3"/>
      </rPr>
      <t>：人力资源开发和本组织世界学院</t>
    </r>
  </si>
  <si>
    <r>
      <t>12</t>
    </r>
    <r>
      <rPr>
        <sz val="10"/>
        <rFont val="LiSu"/>
        <family val="3"/>
      </rPr>
      <t>：全球信息网络和知识产权信息服务</t>
    </r>
  </si>
  <si>
    <r>
      <t>16</t>
    </r>
    <r>
      <rPr>
        <sz val="10"/>
        <rFont val="LiSu"/>
        <family val="3"/>
      </rPr>
      <t>：人力资源管理</t>
    </r>
  </si>
  <si>
    <r>
      <t>18</t>
    </r>
    <r>
      <rPr>
        <sz val="10"/>
        <rFont val="LiSu"/>
        <family val="3"/>
      </rPr>
      <t>：房舍建筑</t>
    </r>
  </si>
  <si>
    <r>
      <t>01</t>
    </r>
    <r>
      <rPr>
        <sz val="10"/>
        <rFont val="LiSu"/>
        <family val="3"/>
      </rPr>
      <t>：成员国机关和总干事办公厅</t>
    </r>
  </si>
  <si>
    <r>
      <t>04</t>
    </r>
    <r>
      <rPr>
        <sz val="10"/>
        <rFont val="LiSu"/>
        <family val="3"/>
      </rPr>
      <t>：内部监督和生产力</t>
    </r>
  </si>
  <si>
    <r>
      <t>07</t>
    </r>
    <r>
      <rPr>
        <sz val="10"/>
        <rFont val="LiSu"/>
        <family val="3"/>
      </rPr>
      <t>：与欧洲和亚洲部分国家的合作</t>
    </r>
  </si>
  <si>
    <r>
      <t>09</t>
    </r>
    <r>
      <rPr>
        <sz val="10"/>
        <rFont val="LiSu"/>
        <family val="3"/>
      </rPr>
      <t>：工业产权法律的发展</t>
    </r>
  </si>
  <si>
    <r>
      <t>10</t>
    </r>
    <r>
      <rPr>
        <sz val="10"/>
        <rFont val="LiSu"/>
        <family val="3"/>
      </rPr>
      <t>：版权和相关权的发展</t>
    </r>
  </si>
  <si>
    <r>
      <t>11</t>
    </r>
    <r>
      <rPr>
        <sz val="10"/>
        <rFont val="LiSu"/>
        <family val="3"/>
      </rPr>
      <t>：全球知识产权问题</t>
    </r>
  </si>
  <si>
    <r>
      <t>13</t>
    </r>
    <r>
      <rPr>
        <sz val="10"/>
        <rFont val="LiSu"/>
        <family val="3"/>
      </rPr>
      <t>：专利合作条约</t>
    </r>
    <r>
      <rPr>
        <sz val="10"/>
        <rFont val="Times New Roman"/>
        <family val="1"/>
      </rPr>
      <t xml:space="preserve">(PCT) </t>
    </r>
    <r>
      <rPr>
        <sz val="10"/>
        <rFont val="LiSu"/>
        <family val="3"/>
      </rPr>
      <t>体系</t>
    </r>
  </si>
  <si>
    <r>
      <t>14</t>
    </r>
    <r>
      <rPr>
        <sz val="10"/>
        <rFont val="LiSu"/>
        <family val="3"/>
      </rPr>
      <t>：马德里体系</t>
    </r>
  </si>
  <si>
    <r>
      <t>15</t>
    </r>
    <r>
      <rPr>
        <sz val="10"/>
        <rFont val="LiSu"/>
        <family val="3"/>
      </rPr>
      <t>：海牙体系</t>
    </r>
  </si>
  <si>
    <r>
      <t>17</t>
    </r>
    <r>
      <rPr>
        <sz val="10"/>
        <rFont val="LiSu"/>
        <family val="3"/>
      </rPr>
      <t>：行政支助服务</t>
    </r>
  </si>
  <si>
    <r>
      <t>19</t>
    </r>
    <r>
      <rPr>
        <sz val="10"/>
        <rFont val="LiSu"/>
        <family val="3"/>
      </rPr>
      <t>：杂项</t>
    </r>
  </si>
  <si>
    <t xml:space="preserve"> 预   算</t>
  </si>
  <si>
    <r>
      <t>计</t>
    </r>
    <r>
      <rPr>
        <i/>
        <sz val="12"/>
        <rFont val="Arial"/>
        <family val="2"/>
      </rPr>
      <t xml:space="preserve">  </t>
    </r>
    <r>
      <rPr>
        <i/>
        <sz val="12"/>
        <rFont val="方正楷体"/>
        <family val="2"/>
      </rPr>
      <t>划</t>
    </r>
  </si>
  <si>
    <t>小计</t>
  </si>
  <si>
    <t>小计</t>
  </si>
  <si>
    <t>总计</t>
  </si>
  <si>
    <r>
      <t>[</t>
    </r>
    <r>
      <rPr>
        <sz val="16"/>
        <rFont val="方正楷体"/>
        <family val="2"/>
      </rPr>
      <t>后接附件五</t>
    </r>
    <r>
      <rPr>
        <sz val="16"/>
        <rFont val="Times New Roman"/>
        <family val="1"/>
      </rPr>
      <t>]</t>
    </r>
  </si>
  <si>
    <t>附件五</t>
  </si>
  <si>
    <t>附件六</t>
  </si>
  <si>
    <r>
      <t>08</t>
    </r>
    <r>
      <rPr>
        <sz val="10"/>
        <rFont val="LiSu"/>
        <family val="3"/>
      </rPr>
      <t>：本组织世界学院和人力资源开发</t>
    </r>
  </si>
  <si>
    <r>
      <t>15</t>
    </r>
    <r>
      <rPr>
        <sz val="10"/>
        <rFont val="LiSu"/>
        <family val="3"/>
      </rPr>
      <t>：人力资源管理</t>
    </r>
  </si>
  <si>
    <r>
      <t>17</t>
    </r>
    <r>
      <rPr>
        <sz val="10"/>
        <rFont val="LiSu"/>
        <family val="3"/>
      </rPr>
      <t>：房舍建筑</t>
    </r>
  </si>
  <si>
    <r>
      <t>18</t>
    </r>
    <r>
      <rPr>
        <sz val="10"/>
        <rFont val="LiSu"/>
        <family val="3"/>
      </rPr>
      <t>：采购、合同和差旅服务</t>
    </r>
  </si>
  <si>
    <t>计划－支出结余</t>
  </si>
  <si>
    <t>总计</t>
  </si>
  <si>
    <t>[后接附件六]</t>
  </si>
  <si>
    <r>
      <t>01</t>
    </r>
    <r>
      <rPr>
        <sz val="10"/>
        <rFont val="LiSu"/>
        <family val="3"/>
      </rPr>
      <t>：成员国机关和总干事</t>
    </r>
  </si>
  <si>
    <r>
      <t>04</t>
    </r>
    <r>
      <rPr>
        <sz val="10"/>
        <rFont val="LiSu"/>
        <family val="3"/>
      </rPr>
      <t>：预算、财务管理和审计</t>
    </r>
  </si>
  <si>
    <r>
      <t>10</t>
    </r>
    <r>
      <rPr>
        <sz val="10"/>
        <rFont val="LiSu"/>
        <family val="3"/>
      </rPr>
      <t>：版权及相关权的发展</t>
    </r>
  </si>
  <si>
    <r>
      <t>12</t>
    </r>
    <r>
      <rPr>
        <sz val="10"/>
        <rFont val="LiSu"/>
        <family val="3"/>
      </rPr>
      <t>：信息技术和知识产权信息服务</t>
    </r>
  </si>
  <si>
    <r>
      <t>14</t>
    </r>
    <r>
      <rPr>
        <sz val="10"/>
        <rFont val="LiSu"/>
        <family val="3"/>
      </rPr>
      <t>：马德里、海牙和里斯本各体系</t>
    </r>
  </si>
  <si>
    <r>
      <t>16</t>
    </r>
    <r>
      <rPr>
        <sz val="10"/>
        <rFont val="LiSu"/>
        <family val="3"/>
      </rPr>
      <t>：行政支助服务</t>
    </r>
  </si>
  <si>
    <r>
      <t>2000-2001</t>
    </r>
    <r>
      <rPr>
        <sz val="14"/>
        <rFont val="LiSu"/>
        <family val="3"/>
      </rPr>
      <t>两年</t>
    </r>
    <r>
      <rPr>
        <sz val="14"/>
        <rFont val="LiSu"/>
        <family val="3"/>
      </rPr>
      <t>期</t>
    </r>
  </si>
  <si>
    <r>
      <t>02</t>
    </r>
    <r>
      <rPr>
        <sz val="10"/>
        <rFont val="LiSu"/>
        <family val="3"/>
      </rPr>
      <t>：指导与执行管理</t>
    </r>
  </si>
  <si>
    <r>
      <t>03</t>
    </r>
    <r>
      <rPr>
        <sz val="10"/>
        <rFont val="LiSu"/>
        <family val="3"/>
      </rPr>
      <t>：法律顾问</t>
    </r>
  </si>
  <si>
    <r>
      <t>04</t>
    </r>
    <r>
      <rPr>
        <sz val="10"/>
        <rFont val="LiSu"/>
        <family val="3"/>
      </rPr>
      <t>：规划、预算与控制</t>
    </r>
  </si>
  <si>
    <r>
      <t>09</t>
    </r>
    <r>
      <rPr>
        <sz val="10"/>
        <rFont val="LiSu"/>
        <family val="3"/>
      </rPr>
      <t>：全球通信</t>
    </r>
  </si>
  <si>
    <r>
      <t>13</t>
    </r>
    <r>
      <rPr>
        <sz val="10"/>
        <rFont val="LiSu"/>
        <family val="3"/>
      </rPr>
      <t>：与欧洲和亚洲部分国家的合作</t>
    </r>
  </si>
  <si>
    <r>
      <t>17</t>
    </r>
    <r>
      <rPr>
        <sz val="10"/>
        <rFont val="LiSu"/>
        <family val="3"/>
      </rPr>
      <t>：行政事务</t>
    </r>
  </si>
  <si>
    <r>
      <t xml:space="preserve">2002-2003 </t>
    </r>
    <r>
      <rPr>
        <sz val="14"/>
        <rFont val="LiSu"/>
        <family val="3"/>
      </rPr>
      <t>两年期</t>
    </r>
  </si>
  <si>
    <r>
      <t>01</t>
    </r>
    <r>
      <rPr>
        <sz val="10"/>
        <rFont val="LiSu"/>
        <family val="3"/>
      </rPr>
      <t>：成员国组成机关</t>
    </r>
  </si>
  <si>
    <r>
      <t>05</t>
    </r>
    <r>
      <rPr>
        <sz val="10"/>
        <rFont val="LiSu"/>
        <family val="3"/>
      </rPr>
      <t>：工业产权法律的发展</t>
    </r>
  </si>
  <si>
    <r>
      <t>06</t>
    </r>
    <r>
      <rPr>
        <sz val="10"/>
        <rFont val="LiSu"/>
        <family val="3"/>
      </rPr>
      <t>：《专利合作条约》体系</t>
    </r>
  </si>
  <si>
    <r>
      <t>07</t>
    </r>
    <r>
      <rPr>
        <sz val="10"/>
        <rFont val="LiSu"/>
        <family val="3"/>
      </rPr>
      <t>：马德里、海牙和里斯本各体系</t>
    </r>
  </si>
  <si>
    <r>
      <t>08</t>
    </r>
    <r>
      <rPr>
        <sz val="10"/>
        <rFont val="LiSu"/>
        <family val="3"/>
      </rPr>
      <t>：版权及相关权的发展</t>
    </r>
  </si>
  <si>
    <r>
      <t>10</t>
    </r>
    <r>
      <rPr>
        <sz val="10"/>
        <rFont val="LiSu"/>
        <family val="3"/>
      </rPr>
      <t>：全球知识产权问题</t>
    </r>
  </si>
  <si>
    <r>
      <t>11</t>
    </r>
    <r>
      <rPr>
        <sz val="10"/>
        <rFont val="LiSu"/>
        <family val="3"/>
      </rPr>
      <t>：仲裁与调解中心</t>
    </r>
  </si>
  <si>
    <r>
      <t>12</t>
    </r>
    <r>
      <rPr>
        <sz val="10"/>
        <rFont val="LiSu"/>
        <family val="3"/>
      </rPr>
      <t>：与发展中国家的合作</t>
    </r>
  </si>
  <si>
    <r>
      <t>14</t>
    </r>
    <r>
      <rPr>
        <sz val="10"/>
        <rFont val="LiSu"/>
        <family val="3"/>
      </rPr>
      <t>：</t>
    </r>
    <r>
      <rPr>
        <sz val="10"/>
        <rFont val="Times New Roman"/>
        <family val="1"/>
      </rPr>
      <t>WIPO</t>
    </r>
    <r>
      <rPr>
        <sz val="10"/>
        <rFont val="LiSu"/>
        <family val="3"/>
      </rPr>
      <t>世界学院</t>
    </r>
  </si>
  <si>
    <r>
      <t>15</t>
    </r>
    <r>
      <rPr>
        <sz val="10"/>
        <rFont val="LiSu"/>
        <family val="3"/>
      </rPr>
      <t>：信息技术</t>
    </r>
  </si>
  <si>
    <t>未分拨</t>
  </si>
  <si>
    <t>[附件六和文件完]</t>
  </si>
  <si>
    <t>按计划并按在经修订的预算总额中所占百分比开列的实际开支与经修订的预算之间的差额</t>
  </si>
  <si>
    <t>按计划开列的与经修订的预算之间的差额</t>
  </si>
  <si>
    <t>根据《财务条例》第4条第1款作出的预算转账在预算总额中所占的百分比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</si>
</sst>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quot;$&quot;* #,##0.00_ ;_ &quot;$&quot;* \-#,##0.00_ ;_ &quot;$&quot;* &quot;-&quot;??_ ;_ @_ "/>
    <numFmt numFmtId="170" formatCode="\$#,##0_);\(\$#,##0\)"/>
    <numFmt numFmtId="171" formatCode="\$#,##0_);[Red]\(\$#,##0\)"/>
    <numFmt numFmtId="172" formatCode="\$#,##0.00_);\(\$#,##0.00\)"/>
    <numFmt numFmtId="173" formatCode="\$#,##0.00_);[Red]\(\$#,##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d/mm/yyyy"/>
    <numFmt numFmtId="183" formatCode="_(* #,##0.0_);_(* \(#,##0.0\);_(* &quot;-&quot;??_);_(@_)"/>
    <numFmt numFmtId="184" formatCode="_(* #,##0_);_(* \(#,##0\);_(* &quot;-&quot;??_);_(@_)"/>
    <numFmt numFmtId="185" formatCode="0.0%"/>
  </numFmts>
  <fonts count="23">
    <font>
      <sz val="10"/>
      <name val="Arial"/>
      <family val="2"/>
    </font>
    <font>
      <sz val="10"/>
      <name val="Times New Roman"/>
      <family val="1"/>
    </font>
    <font>
      <b/>
      <sz val="10"/>
      <name val="Times New Roman"/>
      <family val="1"/>
    </font>
    <font>
      <i/>
      <sz val="10"/>
      <name val="Times New Roman"/>
      <family val="1"/>
    </font>
    <font>
      <i/>
      <sz val="9"/>
      <name val="Times New Roman"/>
      <family val="1"/>
    </font>
    <font>
      <b/>
      <i/>
      <sz val="10"/>
      <name val="Times New Roman"/>
      <family val="1"/>
    </font>
    <font>
      <sz val="12"/>
      <name val="Times New Roman"/>
      <family val="1"/>
    </font>
    <font>
      <sz val="14"/>
      <name val="LiSu"/>
      <family val="3"/>
    </font>
    <font>
      <sz val="14"/>
      <name val="Times New Roman"/>
      <family val="1"/>
    </font>
    <font>
      <sz val="11"/>
      <name val="Times New Roman"/>
      <family val="1"/>
    </font>
    <font>
      <sz val="11"/>
      <name val="LiSu"/>
      <family val="3"/>
    </font>
    <font>
      <i/>
      <sz val="10"/>
      <name val="方正楷体"/>
      <family val="2"/>
    </font>
    <font>
      <i/>
      <sz val="12"/>
      <name val="方正楷体"/>
      <family val="2"/>
    </font>
    <font>
      <i/>
      <sz val="12"/>
      <name val="Arial"/>
      <family val="2"/>
    </font>
    <font>
      <sz val="10"/>
      <name val="LiSu"/>
      <family val="3"/>
    </font>
    <font>
      <sz val="16"/>
      <name val="Times New Roman"/>
      <family val="1"/>
    </font>
    <font>
      <i/>
      <sz val="12"/>
      <name val="楷体_GB2312"/>
      <family val="2"/>
    </font>
    <font>
      <b/>
      <i/>
      <sz val="12"/>
      <name val="方正楷体"/>
      <family val="2"/>
    </font>
    <font>
      <b/>
      <sz val="14"/>
      <name val="LiSu"/>
      <family val="3"/>
    </font>
    <font>
      <b/>
      <sz val="12"/>
      <name val="Times New Roman"/>
      <family val="1"/>
    </font>
    <font>
      <sz val="16"/>
      <name val="方正楷体"/>
      <family val="2"/>
    </font>
    <font>
      <sz val="16"/>
      <name val="方正黑体"/>
      <family val="2"/>
    </font>
    <font>
      <sz val="16"/>
      <name val="楷体"/>
      <family val="2"/>
    </font>
  </fonts>
  <fills count="2">
    <fill>
      <patternFill/>
    </fill>
    <fill>
      <patternFill patternType="gray125"/>
    </fill>
  </fills>
  <borders count="8">
    <border>
      <left/>
      <right/>
      <top/>
      <bottom/>
      <diagonal/>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xf>
    <xf numFmtId="184" fontId="1" fillId="0" borderId="0" xfId="15" applyNumberFormat="1" applyFont="1" applyAlignment="1">
      <alignment/>
    </xf>
    <xf numFmtId="0" fontId="3" fillId="0" borderId="0" xfId="0" applyFont="1" applyAlignment="1">
      <alignment/>
    </xf>
    <xf numFmtId="184" fontId="3" fillId="0" borderId="0" xfId="15" applyNumberFormat="1" applyFont="1" applyAlignment="1">
      <alignment/>
    </xf>
    <xf numFmtId="0" fontId="3" fillId="0" borderId="0" xfId="0" applyFont="1" applyAlignment="1">
      <alignment horizontal="center"/>
    </xf>
    <xf numFmtId="185" fontId="1" fillId="0" borderId="0" xfId="19" applyNumberFormat="1" applyFont="1" applyAlignment="1">
      <alignment/>
    </xf>
    <xf numFmtId="9" fontId="1" fillId="0" borderId="0" xfId="19" applyNumberFormat="1" applyFont="1" applyAlignment="1">
      <alignment/>
    </xf>
    <xf numFmtId="9" fontId="3" fillId="0" borderId="0" xfId="19" applyNumberFormat="1" applyFont="1" applyAlignment="1">
      <alignment/>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Alignment="1">
      <alignment horizontal="center" vertical="top" wrapText="1"/>
    </xf>
    <xf numFmtId="10" fontId="1" fillId="0" borderId="0" xfId="19" applyNumberFormat="1" applyFont="1" applyAlignment="1">
      <alignment/>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184" fontId="1" fillId="0" borderId="0" xfId="15" applyNumberFormat="1" applyFont="1" applyBorder="1" applyAlignment="1">
      <alignment horizontal="center" vertical="top" wrapText="1"/>
    </xf>
    <xf numFmtId="185" fontId="1" fillId="0" borderId="0" xfId="19" applyNumberFormat="1" applyFont="1" applyBorder="1" applyAlignment="1">
      <alignment horizontal="right" vertical="top" wrapText="1"/>
    </xf>
    <xf numFmtId="184" fontId="3" fillId="0" borderId="0" xfId="15" applyNumberFormat="1" applyFont="1" applyBorder="1" applyAlignment="1">
      <alignment horizontal="center" vertical="top" wrapText="1"/>
    </xf>
    <xf numFmtId="184" fontId="1" fillId="0" borderId="0" xfId="15" applyNumberFormat="1" applyFont="1" applyBorder="1" applyAlignment="1">
      <alignment horizontal="left" vertical="top" wrapText="1"/>
    </xf>
    <xf numFmtId="0" fontId="5" fillId="0" borderId="0" xfId="0" applyFont="1" applyAlignment="1">
      <alignment horizontal="center" vertical="top" wrapText="1"/>
    </xf>
    <xf numFmtId="0" fontId="1" fillId="0" borderId="4" xfId="0" applyFont="1" applyBorder="1" applyAlignment="1">
      <alignment/>
    </xf>
    <xf numFmtId="20" fontId="1" fillId="0" borderId="0" xfId="0" applyNumberFormat="1" applyFont="1" applyBorder="1" applyAlignment="1">
      <alignment horizontal="left" vertical="top" wrapText="1"/>
    </xf>
    <xf numFmtId="184" fontId="3" fillId="0" borderId="0" xfId="15" applyNumberFormat="1" applyFont="1" applyBorder="1" applyAlignment="1">
      <alignment horizontal="left" vertical="top" wrapText="1"/>
    </xf>
    <xf numFmtId="9" fontId="1" fillId="0" borderId="0" xfId="19" applyFont="1" applyBorder="1" applyAlignment="1">
      <alignment horizontal="right" vertical="top" wrapText="1"/>
    </xf>
    <xf numFmtId="9" fontId="3" fillId="0" borderId="0" xfId="19" applyFont="1" applyBorder="1" applyAlignment="1">
      <alignment horizontal="right" vertical="top" wrapText="1"/>
    </xf>
    <xf numFmtId="0" fontId="6" fillId="0" borderId="0" xfId="0" applyFont="1" applyAlignment="1">
      <alignment horizontal="center"/>
    </xf>
    <xf numFmtId="185" fontId="3" fillId="0" borderId="0" xfId="19" applyNumberFormat="1" applyFont="1" applyFill="1" applyBorder="1" applyAlignment="1">
      <alignment horizontal="right" vertical="top" wrapText="1"/>
    </xf>
    <xf numFmtId="185" fontId="3" fillId="0" borderId="0" xfId="19" applyNumberFormat="1" applyFont="1" applyFill="1" applyAlignment="1">
      <alignment/>
    </xf>
    <xf numFmtId="10" fontId="3" fillId="0" borderId="0" xfId="19" applyNumberFormat="1" applyFont="1" applyFill="1" applyAlignment="1">
      <alignment/>
    </xf>
    <xf numFmtId="184" fontId="5" fillId="0" borderId="0" xfId="15" applyNumberFormat="1" applyFont="1" applyBorder="1" applyAlignment="1">
      <alignment horizontal="center" vertical="top" wrapText="1"/>
    </xf>
    <xf numFmtId="184" fontId="5" fillId="0" borderId="0" xfId="15" applyNumberFormat="1" applyFont="1" applyAlignment="1">
      <alignment/>
    </xf>
    <xf numFmtId="9" fontId="5" fillId="0" borderId="0" xfId="19" applyNumberFormat="1" applyFont="1" applyAlignment="1">
      <alignment/>
    </xf>
    <xf numFmtId="185" fontId="5" fillId="0" borderId="0" xfId="19" applyNumberFormat="1" applyFont="1" applyFill="1" applyBorder="1" applyAlignment="1">
      <alignment horizontal="right" vertical="top" wrapText="1"/>
    </xf>
    <xf numFmtId="185" fontId="5" fillId="0" borderId="0" xfId="19" applyNumberFormat="1" applyFont="1" applyFill="1" applyAlignment="1">
      <alignment/>
    </xf>
    <xf numFmtId="9" fontId="1" fillId="0" borderId="0" xfId="15" applyNumberFormat="1" applyFont="1" applyAlignment="1">
      <alignment/>
    </xf>
    <xf numFmtId="16" fontId="8" fillId="0" borderId="0" xfId="0" applyNumberFormat="1" applyFont="1" applyAlignment="1">
      <alignment horizontal="centerContinuous"/>
    </xf>
    <xf numFmtId="16" fontId="9" fillId="0" borderId="0" xfId="0" applyNumberFormat="1" applyFont="1" applyAlignment="1">
      <alignment horizontal="centerContinuous"/>
    </xf>
    <xf numFmtId="0" fontId="11" fillId="0" borderId="0"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6" fillId="0" borderId="6" xfId="0" applyFont="1" applyBorder="1" applyAlignment="1">
      <alignment horizontal="center" vertical="top" wrapText="1"/>
    </xf>
    <xf numFmtId="0" fontId="12" fillId="0" borderId="7" xfId="0" applyFont="1" applyBorder="1" applyAlignment="1">
      <alignment horizontal="center" vertical="top" wrapText="1"/>
    </xf>
    <xf numFmtId="0" fontId="17" fillId="0" borderId="0" xfId="0" applyFont="1" applyBorder="1" applyAlignment="1">
      <alignment horizontal="center" vertical="top" wrapText="1"/>
    </xf>
    <xf numFmtId="0" fontId="12" fillId="0" borderId="0" xfId="0" applyFont="1" applyBorder="1" applyAlignment="1">
      <alignment horizontal="center" vertical="top" wrapText="1"/>
    </xf>
    <xf numFmtId="0" fontId="18" fillId="0" borderId="0" xfId="0" applyFont="1" applyBorder="1" applyAlignment="1">
      <alignment horizontal="center"/>
    </xf>
    <xf numFmtId="184" fontId="19" fillId="0" borderId="0" xfId="15" applyNumberFormat="1" applyFont="1" applyBorder="1" applyAlignment="1">
      <alignment horizontal="center" vertical="top" wrapText="1"/>
    </xf>
    <xf numFmtId="184" fontId="19" fillId="0" borderId="0" xfId="15" applyNumberFormat="1" applyFont="1" applyAlignment="1">
      <alignment/>
    </xf>
    <xf numFmtId="9" fontId="19" fillId="0" borderId="0" xfId="19" applyNumberFormat="1" applyFont="1" applyAlignment="1">
      <alignment/>
    </xf>
    <xf numFmtId="185" fontId="19" fillId="0" borderId="0" xfId="19" applyNumberFormat="1" applyFont="1" applyBorder="1" applyAlignment="1">
      <alignment horizontal="right" vertical="top" wrapText="1"/>
    </xf>
    <xf numFmtId="0" fontId="12" fillId="0" borderId="0" xfId="0" applyFont="1" applyAlignment="1">
      <alignment horizontal="center"/>
    </xf>
    <xf numFmtId="0" fontId="11" fillId="0" borderId="0" xfId="0" applyFont="1" applyAlignment="1">
      <alignment horizontal="center"/>
    </xf>
    <xf numFmtId="0" fontId="17" fillId="0" borderId="0" xfId="0" applyFont="1" applyAlignment="1">
      <alignment horizontal="center"/>
    </xf>
    <xf numFmtId="0" fontId="18" fillId="0" borderId="4" xfId="0" applyFont="1" applyBorder="1" applyAlignment="1">
      <alignment horizontal="center"/>
    </xf>
    <xf numFmtId="184" fontId="19" fillId="0" borderId="4" xfId="15" applyNumberFormat="1" applyFont="1" applyBorder="1" applyAlignment="1">
      <alignment/>
    </xf>
    <xf numFmtId="9" fontId="19" fillId="0" borderId="4" xfId="19" applyNumberFormat="1" applyFont="1" applyBorder="1" applyAlignment="1">
      <alignment/>
    </xf>
    <xf numFmtId="185" fontId="19" fillId="0" borderId="4" xfId="19" applyNumberFormat="1" applyFont="1" applyBorder="1" applyAlignment="1">
      <alignment/>
    </xf>
    <xf numFmtId="0" fontId="14"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8" fillId="0" borderId="0" xfId="0" applyFont="1" applyAlignment="1">
      <alignment horizontal="center"/>
    </xf>
    <xf numFmtId="0" fontId="2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7"/>
  <sheetViews>
    <sheetView showGridLines="0" tabSelected="1" zoomScale="75" zoomScaleNormal="75" workbookViewId="0" topLeftCell="A1">
      <selection activeCell="A5" sqref="A5:F5"/>
    </sheetView>
  </sheetViews>
  <sheetFormatPr defaultColWidth="9.140625" defaultRowHeight="12.75"/>
  <cols>
    <col min="1" max="1" width="46.140625" style="1" customWidth="1"/>
    <col min="2" max="3" width="12.7109375" style="1" customWidth="1"/>
    <col min="4" max="4" width="13.421875" style="1" customWidth="1"/>
    <col min="5" max="5" width="22.140625" style="1" customWidth="1"/>
    <col min="6" max="6" width="28.8515625" style="1" customWidth="1"/>
    <col min="7" max="16384" width="9.140625" style="1" customWidth="1"/>
  </cols>
  <sheetData>
    <row r="1" spans="1:6" ht="15">
      <c r="A1" s="62" t="s">
        <v>5</v>
      </c>
      <c r="B1" s="62"/>
      <c r="C1" s="62"/>
      <c r="D1" s="62"/>
      <c r="E1" s="62"/>
      <c r="F1" s="62"/>
    </row>
    <row r="2" spans="1:6" ht="15">
      <c r="A2" s="30"/>
      <c r="B2" s="30"/>
      <c r="C2" s="30"/>
      <c r="D2" s="30"/>
      <c r="E2" s="30"/>
      <c r="F2" s="30"/>
    </row>
    <row r="3" spans="1:6" ht="18">
      <c r="A3" s="63" t="s">
        <v>6</v>
      </c>
      <c r="B3" s="62"/>
      <c r="C3" s="62"/>
      <c r="D3" s="62"/>
      <c r="E3" s="62"/>
      <c r="F3" s="62"/>
    </row>
    <row r="4" spans="1:6" ht="15">
      <c r="A4" s="30"/>
      <c r="B4" s="30"/>
      <c r="C4" s="30"/>
      <c r="D4" s="30"/>
      <c r="E4" s="30"/>
      <c r="F4" s="30"/>
    </row>
    <row r="5" spans="1:6" ht="21">
      <c r="A5" s="65" t="s">
        <v>75</v>
      </c>
      <c r="B5" s="62"/>
      <c r="C5" s="62"/>
      <c r="D5" s="62"/>
      <c r="E5" s="62"/>
      <c r="F5" s="62"/>
    </row>
    <row r="6" spans="1:6" ht="16.5" customHeight="1">
      <c r="A6" s="40" t="s">
        <v>7</v>
      </c>
      <c r="B6" s="2"/>
      <c r="C6" s="2"/>
      <c r="D6" s="2"/>
      <c r="E6" s="2"/>
      <c r="F6" s="2"/>
    </row>
    <row r="7" spans="1:6" ht="19.5" customHeight="1">
      <c r="A7" s="41" t="s">
        <v>8</v>
      </c>
      <c r="B7" s="2"/>
      <c r="C7" s="2"/>
      <c r="D7" s="2"/>
      <c r="E7" s="2"/>
      <c r="F7" s="2"/>
    </row>
    <row r="9" spans="1:6" s="3" customFormat="1" ht="65.25" customHeight="1">
      <c r="A9" s="46" t="s">
        <v>33</v>
      </c>
      <c r="B9" s="45" t="s">
        <v>32</v>
      </c>
      <c r="C9" s="44" t="s">
        <v>12</v>
      </c>
      <c r="D9" s="44" t="s">
        <v>74</v>
      </c>
      <c r="E9" s="44" t="s">
        <v>11</v>
      </c>
      <c r="F9" s="43" t="s">
        <v>73</v>
      </c>
    </row>
    <row r="10" spans="1:6" s="16" customFormat="1" ht="12">
      <c r="A10" s="13"/>
      <c r="B10" s="14" t="s">
        <v>0</v>
      </c>
      <c r="C10" s="14" t="s">
        <v>1</v>
      </c>
      <c r="D10" s="14" t="s">
        <v>2</v>
      </c>
      <c r="E10" s="14" t="s">
        <v>3</v>
      </c>
      <c r="F10" s="15" t="s">
        <v>4</v>
      </c>
    </row>
    <row r="11" spans="1:6" s="3" customFormat="1" ht="8.25" customHeight="1">
      <c r="A11" s="4"/>
      <c r="B11" s="4"/>
      <c r="C11" s="4"/>
      <c r="D11" s="4"/>
      <c r="E11" s="4"/>
      <c r="F11" s="4"/>
    </row>
    <row r="12" spans="1:6" s="3" customFormat="1" ht="12.75">
      <c r="A12" s="42" t="s">
        <v>10</v>
      </c>
      <c r="B12" s="4"/>
      <c r="C12" s="4"/>
      <c r="D12" s="4"/>
      <c r="E12" s="4"/>
      <c r="F12" s="4"/>
    </row>
    <row r="13" spans="1:6" s="3" customFormat="1" ht="12.75">
      <c r="A13" s="19"/>
      <c r="B13" s="4"/>
      <c r="C13" s="4"/>
      <c r="D13" s="4"/>
      <c r="E13" s="4"/>
      <c r="F13" s="4"/>
    </row>
    <row r="14" spans="1:6" s="3" customFormat="1" ht="12.75">
      <c r="A14" s="23" t="s">
        <v>13</v>
      </c>
      <c r="B14" s="20">
        <v>9189</v>
      </c>
      <c r="C14" s="20">
        <v>10155</v>
      </c>
      <c r="D14" s="6">
        <f aca="true" t="shared" si="0" ref="D14:D22">C14-B14</f>
        <v>966</v>
      </c>
      <c r="E14" s="11">
        <f aca="true" t="shared" si="1" ref="E14:E21">C14/B14</f>
        <v>1.1051256937642835</v>
      </c>
      <c r="F14" s="21">
        <f aca="true" t="shared" si="2" ref="F14:F22">D14/$B$43</f>
        <v>0.0025233461764513814</v>
      </c>
    </row>
    <row r="15" spans="1:6" s="3" customFormat="1" ht="12.75">
      <c r="A15" s="23" t="s">
        <v>14</v>
      </c>
      <c r="B15" s="20">
        <v>7479</v>
      </c>
      <c r="C15" s="20">
        <v>8943</v>
      </c>
      <c r="D15" s="6">
        <f t="shared" si="0"/>
        <v>1464</v>
      </c>
      <c r="E15" s="11">
        <f t="shared" si="1"/>
        <v>1.1957480946650623</v>
      </c>
      <c r="F15" s="21">
        <f t="shared" si="2"/>
        <v>0.003824201658721348</v>
      </c>
    </row>
    <row r="16" spans="1:6" s="3" customFormat="1" ht="12.75">
      <c r="A16" s="23" t="s">
        <v>15</v>
      </c>
      <c r="B16" s="20">
        <v>12854</v>
      </c>
      <c r="C16" s="20">
        <v>12993</v>
      </c>
      <c r="D16" s="6">
        <f t="shared" si="0"/>
        <v>139</v>
      </c>
      <c r="E16" s="11">
        <f t="shared" si="1"/>
        <v>1.0108137544733158</v>
      </c>
      <c r="F16" s="21">
        <f t="shared" si="2"/>
        <v>0.0003630901848102919</v>
      </c>
    </row>
    <row r="17" spans="1:6" s="3" customFormat="1" ht="12.75">
      <c r="A17" s="23" t="s">
        <v>16</v>
      </c>
      <c r="B17" s="20">
        <v>44993</v>
      </c>
      <c r="C17" s="20">
        <v>46348</v>
      </c>
      <c r="D17" s="6">
        <f t="shared" si="0"/>
        <v>1355</v>
      </c>
      <c r="E17" s="11">
        <f t="shared" si="1"/>
        <v>1.0301157957904563</v>
      </c>
      <c r="F17" s="21">
        <f t="shared" si="2"/>
        <v>0.0035394762619996084</v>
      </c>
    </row>
    <row r="18" spans="1:6" s="3" customFormat="1" ht="12.75">
      <c r="A18" s="23" t="s">
        <v>17</v>
      </c>
      <c r="B18" s="20">
        <v>11692</v>
      </c>
      <c r="C18" s="20">
        <v>13222</v>
      </c>
      <c r="D18" s="6">
        <f t="shared" si="0"/>
        <v>1530</v>
      </c>
      <c r="E18" s="11">
        <f t="shared" si="1"/>
        <v>1.130858706808074</v>
      </c>
      <c r="F18" s="21">
        <f t="shared" si="2"/>
        <v>0.003996604192516163</v>
      </c>
    </row>
    <row r="19" spans="1:6" s="3" customFormat="1" ht="12.75">
      <c r="A19" s="23" t="s">
        <v>18</v>
      </c>
      <c r="B19" s="20">
        <v>17369</v>
      </c>
      <c r="C19" s="20">
        <v>22009</v>
      </c>
      <c r="D19" s="6">
        <f t="shared" si="0"/>
        <v>4640</v>
      </c>
      <c r="E19" s="11">
        <f t="shared" si="1"/>
        <v>1.2671426103978352</v>
      </c>
      <c r="F19" s="21">
        <f t="shared" si="2"/>
        <v>0.012120420557696075</v>
      </c>
    </row>
    <row r="20" spans="1:6" s="3" customFormat="1" ht="12.75">
      <c r="A20" s="23" t="s">
        <v>19</v>
      </c>
      <c r="B20" s="20">
        <v>13171</v>
      </c>
      <c r="C20" s="20">
        <v>13525</v>
      </c>
      <c r="D20" s="6">
        <f t="shared" si="0"/>
        <v>354</v>
      </c>
      <c r="E20" s="11">
        <f t="shared" si="1"/>
        <v>1.0268772302786424</v>
      </c>
      <c r="F20" s="21">
        <f t="shared" si="2"/>
        <v>0.0009247044994449161</v>
      </c>
    </row>
    <row r="21" spans="1:6" s="3" customFormat="1" ht="12.75">
      <c r="A21" s="23" t="s">
        <v>20</v>
      </c>
      <c r="B21" s="20">
        <v>27902</v>
      </c>
      <c r="C21" s="20">
        <v>34764</v>
      </c>
      <c r="D21" s="6">
        <f t="shared" si="0"/>
        <v>6862</v>
      </c>
      <c r="E21" s="11">
        <f t="shared" si="1"/>
        <v>1.2459321912407713</v>
      </c>
      <c r="F21" s="21">
        <f t="shared" si="2"/>
        <v>0.017924639195454842</v>
      </c>
    </row>
    <row r="22" spans="1:6" s="3" customFormat="1" ht="15">
      <c r="A22" s="47" t="s">
        <v>34</v>
      </c>
      <c r="B22" s="34">
        <f>SUM(B14:B21)</f>
        <v>144649</v>
      </c>
      <c r="C22" s="34">
        <f>SUM(C14:C21)</f>
        <v>161959</v>
      </c>
      <c r="D22" s="35">
        <f t="shared" si="0"/>
        <v>17310</v>
      </c>
      <c r="E22" s="36"/>
      <c r="F22" s="37">
        <f t="shared" si="2"/>
        <v>0.04521648272709462</v>
      </c>
    </row>
    <row r="23" spans="1:6" s="3" customFormat="1" ht="12.75">
      <c r="A23" s="4"/>
      <c r="B23" s="22"/>
      <c r="C23" s="22"/>
      <c r="D23" s="8"/>
      <c r="E23" s="12"/>
      <c r="F23" s="31"/>
    </row>
    <row r="24" spans="1:6" s="3" customFormat="1" ht="12.75">
      <c r="A24" s="42" t="s">
        <v>9</v>
      </c>
      <c r="B24" s="22"/>
      <c r="C24" s="22"/>
      <c r="D24" s="8"/>
      <c r="E24" s="12"/>
      <c r="F24" s="31"/>
    </row>
    <row r="25" spans="1:6" s="3" customFormat="1" ht="12.75">
      <c r="A25" s="4"/>
      <c r="B25" s="22"/>
      <c r="C25" s="22"/>
      <c r="D25" s="8"/>
      <c r="E25" s="12"/>
      <c r="F25" s="31"/>
    </row>
    <row r="26" spans="1:6" s="3" customFormat="1" ht="12.75">
      <c r="A26" s="18" t="s">
        <v>21</v>
      </c>
      <c r="B26" s="20">
        <v>7018</v>
      </c>
      <c r="C26" s="20">
        <v>6304</v>
      </c>
      <c r="D26" s="6">
        <f aca="true" t="shared" si="3" ref="D26:D36">SUM(C26-B26)</f>
        <v>-714</v>
      </c>
      <c r="E26" s="11">
        <f aca="true" t="shared" si="4" ref="E26:E37">C26/B26</f>
        <v>0.8982616129951553</v>
      </c>
      <c r="F26" s="21">
        <f aca="true" t="shared" si="5" ref="F26:F37">D26/$B$43</f>
        <v>-0.0018650819565075426</v>
      </c>
    </row>
    <row r="27" spans="1:6" s="3" customFormat="1" ht="12.75">
      <c r="A27" s="18" t="s">
        <v>22</v>
      </c>
      <c r="B27" s="23">
        <v>4963</v>
      </c>
      <c r="C27" s="20">
        <v>3391</v>
      </c>
      <c r="D27" s="6">
        <f t="shared" si="3"/>
        <v>-1572</v>
      </c>
      <c r="E27" s="11">
        <f t="shared" si="4"/>
        <v>0.6832560951037678</v>
      </c>
      <c r="F27" s="21">
        <f t="shared" si="5"/>
        <v>-0.004106314895840136</v>
      </c>
    </row>
    <row r="28" spans="1:6" s="3" customFormat="1" ht="12.75">
      <c r="A28" s="18" t="s">
        <v>23</v>
      </c>
      <c r="B28" s="23">
        <v>4327</v>
      </c>
      <c r="C28" s="20">
        <v>3951</v>
      </c>
      <c r="D28" s="6">
        <f t="shared" si="3"/>
        <v>-376</v>
      </c>
      <c r="E28" s="11">
        <f t="shared" si="4"/>
        <v>0.9131037670441414</v>
      </c>
      <c r="F28" s="21">
        <f t="shared" si="5"/>
        <v>-0.0009821720107098544</v>
      </c>
    </row>
    <row r="29" spans="1:6" s="3" customFormat="1" ht="12.75">
      <c r="A29" s="18" t="s">
        <v>24</v>
      </c>
      <c r="B29" s="23">
        <v>9365</v>
      </c>
      <c r="C29" s="20">
        <v>8133</v>
      </c>
      <c r="D29" s="6">
        <f t="shared" si="3"/>
        <v>-1232</v>
      </c>
      <c r="E29" s="11">
        <f t="shared" si="4"/>
        <v>0.8684463427656166</v>
      </c>
      <c r="F29" s="21">
        <f t="shared" si="5"/>
        <v>-0.003218180630836544</v>
      </c>
    </row>
    <row r="30" spans="1:6" s="3" customFormat="1" ht="12.75">
      <c r="A30" s="18" t="s">
        <v>25</v>
      </c>
      <c r="B30" s="23">
        <v>7956</v>
      </c>
      <c r="C30" s="20">
        <v>5596</v>
      </c>
      <c r="D30" s="6">
        <f t="shared" si="3"/>
        <v>-2360</v>
      </c>
      <c r="E30" s="11">
        <f t="shared" si="4"/>
        <v>0.7033685268979387</v>
      </c>
      <c r="F30" s="21">
        <f t="shared" si="5"/>
        <v>-0.006164696662966107</v>
      </c>
    </row>
    <row r="31" spans="1:6" s="3" customFormat="1" ht="12.75">
      <c r="A31" s="18" t="s">
        <v>26</v>
      </c>
      <c r="B31" s="23">
        <v>3529</v>
      </c>
      <c r="C31" s="20">
        <v>3273</v>
      </c>
      <c r="D31" s="6">
        <f t="shared" si="3"/>
        <v>-256</v>
      </c>
      <c r="E31" s="11">
        <f t="shared" si="4"/>
        <v>0.92745820345707</v>
      </c>
      <c r="F31" s="21">
        <f t="shared" si="5"/>
        <v>-0.0006687128583556455</v>
      </c>
    </row>
    <row r="32" spans="1:6" s="3" customFormat="1" ht="12.75">
      <c r="A32" s="18" t="s">
        <v>27</v>
      </c>
      <c r="B32" s="23">
        <v>106328</v>
      </c>
      <c r="C32" s="20">
        <v>101141</v>
      </c>
      <c r="D32" s="6">
        <f t="shared" si="3"/>
        <v>-5187</v>
      </c>
      <c r="E32" s="11">
        <f t="shared" si="4"/>
        <v>0.9512169889398842</v>
      </c>
      <c r="F32" s="21">
        <f t="shared" si="5"/>
        <v>-0.013549271860510676</v>
      </c>
    </row>
    <row r="33" spans="1:6" s="3" customFormat="1" ht="12.75">
      <c r="A33" s="18" t="s">
        <v>28</v>
      </c>
      <c r="B33" s="23">
        <v>28593</v>
      </c>
      <c r="C33" s="20">
        <v>24220</v>
      </c>
      <c r="D33" s="6">
        <f t="shared" si="3"/>
        <v>-4373</v>
      </c>
      <c r="E33" s="11">
        <f t="shared" si="4"/>
        <v>0.847060469345644</v>
      </c>
      <c r="F33" s="21">
        <f t="shared" si="5"/>
        <v>-0.01142297394370796</v>
      </c>
    </row>
    <row r="34" spans="1:6" s="3" customFormat="1" ht="12.75">
      <c r="A34" s="18" t="s">
        <v>29</v>
      </c>
      <c r="B34" s="23">
        <v>6801</v>
      </c>
      <c r="C34" s="20">
        <v>4915</v>
      </c>
      <c r="D34" s="6">
        <f t="shared" si="3"/>
        <v>-1886</v>
      </c>
      <c r="E34" s="11">
        <f t="shared" si="4"/>
        <v>0.7226878400235259</v>
      </c>
      <c r="F34" s="21">
        <f t="shared" si="5"/>
        <v>-0.004926533011166983</v>
      </c>
    </row>
    <row r="35" spans="1:6" s="3" customFormat="1" ht="12.75">
      <c r="A35" s="18" t="s">
        <v>30</v>
      </c>
      <c r="B35" s="23">
        <v>55303</v>
      </c>
      <c r="C35" s="20">
        <v>54945</v>
      </c>
      <c r="D35" s="6">
        <f t="shared" si="3"/>
        <v>-358</v>
      </c>
      <c r="E35" s="11">
        <f t="shared" si="4"/>
        <v>0.9935265717953818</v>
      </c>
      <c r="F35" s="21">
        <f t="shared" si="5"/>
        <v>-0.0009351531378567231</v>
      </c>
    </row>
    <row r="36" spans="1:6" s="3" customFormat="1" ht="13.5" customHeight="1">
      <c r="A36" s="18" t="s">
        <v>31</v>
      </c>
      <c r="B36" s="23">
        <v>3993</v>
      </c>
      <c r="C36" s="20">
        <v>1746</v>
      </c>
      <c r="D36" s="6">
        <f t="shared" si="3"/>
        <v>-2247</v>
      </c>
      <c r="E36" s="11">
        <f t="shared" si="4"/>
        <v>0.43726521412471825</v>
      </c>
      <c r="F36" s="21">
        <f t="shared" si="5"/>
        <v>-0.0058695226278325605</v>
      </c>
    </row>
    <row r="37" spans="1:6" s="3" customFormat="1" ht="15">
      <c r="A37" s="48" t="s">
        <v>35</v>
      </c>
      <c r="B37" s="27">
        <f>SUM(B26:B36)</f>
        <v>238176</v>
      </c>
      <c r="C37" s="22">
        <f>SUM(C26:C36)</f>
        <v>217615</v>
      </c>
      <c r="D37" s="8">
        <f>SUM(D26:D36)</f>
        <v>-20561</v>
      </c>
      <c r="E37" s="12">
        <f t="shared" si="4"/>
        <v>0.9136730820905549</v>
      </c>
      <c r="F37" s="21">
        <f t="shared" si="5"/>
        <v>-0.053708613596290734</v>
      </c>
    </row>
    <row r="38" spans="1:6" s="3" customFormat="1" ht="12.75">
      <c r="A38" s="18"/>
      <c r="B38" s="23"/>
      <c r="C38" s="20"/>
      <c r="D38" s="6"/>
      <c r="E38" s="12"/>
      <c r="F38" s="31"/>
    </row>
    <row r="39" spans="1:6" s="3" customFormat="1" ht="12.75">
      <c r="A39" s="4"/>
      <c r="B39" s="22"/>
      <c r="C39" s="22"/>
      <c r="D39" s="8"/>
      <c r="E39" s="12"/>
      <c r="F39" s="31"/>
    </row>
    <row r="40" spans="1:6" s="3" customFormat="1" ht="7.5" customHeight="1">
      <c r="A40" s="18"/>
      <c r="B40" s="20"/>
      <c r="C40" s="20"/>
      <c r="D40" s="20"/>
      <c r="E40" s="20"/>
      <c r="F40" s="20"/>
    </row>
    <row r="41" spans="1:6" s="3" customFormat="1" ht="12.75">
      <c r="A41" s="1"/>
      <c r="B41" s="20"/>
      <c r="C41" s="20"/>
      <c r="D41" s="6"/>
      <c r="E41" s="11"/>
      <c r="F41" s="21"/>
    </row>
    <row r="42" spans="1:6" s="3" customFormat="1" ht="6" customHeight="1">
      <c r="A42" s="18"/>
      <c r="B42" s="20"/>
      <c r="C42" s="20"/>
      <c r="D42" s="20"/>
      <c r="E42" s="20"/>
      <c r="F42" s="21"/>
    </row>
    <row r="43" spans="1:6" s="24" customFormat="1" ht="15" customHeight="1">
      <c r="A43" s="49" t="s">
        <v>36</v>
      </c>
      <c r="B43" s="50">
        <v>382825</v>
      </c>
      <c r="C43" s="50">
        <v>379574</v>
      </c>
      <c r="D43" s="51">
        <f>C43-B43</f>
        <v>-3251</v>
      </c>
      <c r="E43" s="52">
        <f>C43/B43</f>
        <v>0.9915078691308039</v>
      </c>
      <c r="F43" s="53">
        <f>D43/$B$43</f>
        <v>-0.008492130869196108</v>
      </c>
    </row>
    <row r="44" spans="1:6" ht="3.75" customHeight="1">
      <c r="A44" s="25"/>
      <c r="B44" s="25"/>
      <c r="C44" s="25"/>
      <c r="D44" s="25"/>
      <c r="E44" s="25"/>
      <c r="F44" s="25"/>
    </row>
    <row r="47" spans="3:6" ht="21.75">
      <c r="C47" s="64" t="s">
        <v>37</v>
      </c>
      <c r="D47" s="62"/>
      <c r="E47" s="62"/>
      <c r="F47" s="62"/>
    </row>
  </sheetData>
  <mergeCells count="4">
    <mergeCell ref="A1:F1"/>
    <mergeCell ref="A3:F3"/>
    <mergeCell ref="C47:F47"/>
    <mergeCell ref="A5:F5"/>
  </mergeCells>
  <printOptions horizontalCentered="1"/>
  <pageMargins left="0.7480314960629921" right="0.7480314960629921" top="0.31496062992125984" bottom="0.4330708661417323" header="0.5118110236220472" footer="0.31496062992125984"/>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F45"/>
  <sheetViews>
    <sheetView showGridLines="0" zoomScale="75" zoomScaleNormal="75" workbookViewId="0" topLeftCell="A1">
      <selection activeCell="A5" sqref="A5:F5"/>
    </sheetView>
  </sheetViews>
  <sheetFormatPr defaultColWidth="9.140625" defaultRowHeight="12.75"/>
  <cols>
    <col min="1" max="1" width="51.28125" style="1" customWidth="1"/>
    <col min="2" max="3" width="12.7109375" style="1" customWidth="1"/>
    <col min="4" max="4" width="13.57421875" style="1" customWidth="1"/>
    <col min="5" max="5" width="22.28125" style="1" customWidth="1"/>
    <col min="6" max="6" width="28.57421875" style="1" customWidth="1"/>
    <col min="7" max="16384" width="9.140625" style="1" customWidth="1"/>
  </cols>
  <sheetData>
    <row r="1" spans="1:6" ht="15">
      <c r="A1" s="62" t="s">
        <v>5</v>
      </c>
      <c r="B1" s="62"/>
      <c r="C1" s="62"/>
      <c r="D1" s="62"/>
      <c r="E1" s="62"/>
      <c r="F1" s="62"/>
    </row>
    <row r="2" spans="1:6" ht="15">
      <c r="A2" s="30"/>
      <c r="B2" s="30"/>
      <c r="C2" s="30"/>
      <c r="D2" s="30"/>
      <c r="E2" s="30"/>
      <c r="F2" s="30"/>
    </row>
    <row r="3" spans="1:6" ht="18">
      <c r="A3" s="63" t="s">
        <v>38</v>
      </c>
      <c r="B3" s="66"/>
      <c r="C3" s="66"/>
      <c r="D3" s="66"/>
      <c r="E3" s="66"/>
      <c r="F3" s="66"/>
    </row>
    <row r="4" spans="1:6" ht="15">
      <c r="A4" s="30"/>
      <c r="B4" s="30"/>
      <c r="C4" s="30"/>
      <c r="D4" s="30"/>
      <c r="E4" s="30"/>
      <c r="F4" s="30"/>
    </row>
    <row r="5" spans="1:6" ht="21">
      <c r="A5" s="65" t="s">
        <v>75</v>
      </c>
      <c r="B5" s="62"/>
      <c r="C5" s="62"/>
      <c r="D5" s="62"/>
      <c r="E5" s="62"/>
      <c r="F5" s="62"/>
    </row>
    <row r="6" spans="1:6" ht="18">
      <c r="A6" s="40" t="s">
        <v>53</v>
      </c>
      <c r="B6" s="2"/>
      <c r="C6" s="2"/>
      <c r="D6" s="2"/>
      <c r="E6" s="2"/>
      <c r="F6" s="2"/>
    </row>
    <row r="7" spans="1:6" ht="14.25">
      <c r="A7" s="41" t="s">
        <v>8</v>
      </c>
      <c r="B7" s="2"/>
      <c r="C7" s="2"/>
      <c r="D7" s="2"/>
      <c r="E7" s="2"/>
      <c r="F7" s="2"/>
    </row>
    <row r="9" spans="1:6" s="3" customFormat="1" ht="65.25" customHeight="1">
      <c r="A9" s="46" t="s">
        <v>33</v>
      </c>
      <c r="B9" s="45" t="s">
        <v>32</v>
      </c>
      <c r="C9" s="44" t="s">
        <v>12</v>
      </c>
      <c r="D9" s="44" t="s">
        <v>74</v>
      </c>
      <c r="E9" s="44" t="s">
        <v>11</v>
      </c>
      <c r="F9" s="43" t="s">
        <v>73</v>
      </c>
    </row>
    <row r="10" spans="1:6" s="16" customFormat="1" ht="12">
      <c r="A10" s="13"/>
      <c r="B10" s="14" t="s">
        <v>0</v>
      </c>
      <c r="C10" s="14" t="s">
        <v>1</v>
      </c>
      <c r="D10" s="14" t="s">
        <v>2</v>
      </c>
      <c r="E10" s="14" t="s">
        <v>3</v>
      </c>
      <c r="F10" s="15" t="s">
        <v>4</v>
      </c>
    </row>
    <row r="11" spans="1:6" s="3" customFormat="1" ht="8.25" customHeight="1">
      <c r="A11" s="4"/>
      <c r="B11" s="4"/>
      <c r="C11" s="4"/>
      <c r="D11" s="4"/>
      <c r="E11" s="4"/>
      <c r="F11" s="4"/>
    </row>
    <row r="12" spans="1:6" s="3" customFormat="1" ht="16.5" customHeight="1">
      <c r="A12" s="42" t="s">
        <v>10</v>
      </c>
      <c r="B12" s="4"/>
      <c r="C12" s="4"/>
      <c r="D12" s="4"/>
      <c r="E12" s="4"/>
      <c r="F12" s="4"/>
    </row>
    <row r="13" spans="1:6" s="3" customFormat="1" ht="8.25" customHeight="1">
      <c r="A13" s="4"/>
      <c r="B13" s="4"/>
      <c r="C13" s="4"/>
      <c r="D13" s="4"/>
      <c r="E13" s="4"/>
      <c r="F13" s="4"/>
    </row>
    <row r="14" spans="1:6" s="3" customFormat="1" ht="8.25" customHeight="1">
      <c r="A14" s="4"/>
      <c r="B14" s="4"/>
      <c r="C14" s="4"/>
      <c r="D14" s="4"/>
      <c r="E14" s="4"/>
      <c r="F14" s="4"/>
    </row>
    <row r="15" spans="1:6" s="3" customFormat="1" ht="12.75">
      <c r="A15" s="4"/>
      <c r="B15" s="4"/>
      <c r="C15" s="4"/>
      <c r="D15" s="4"/>
      <c r="E15" s="4"/>
      <c r="F15" s="4"/>
    </row>
    <row r="16" spans="1:6" s="3" customFormat="1" ht="12.75">
      <c r="A16" s="18" t="s">
        <v>13</v>
      </c>
      <c r="B16" s="20">
        <v>11583</v>
      </c>
      <c r="C16" s="20">
        <v>18478</v>
      </c>
      <c r="D16" s="6">
        <f aca="true" t="shared" si="0" ref="D16:D25">C16-B16</f>
        <v>6895</v>
      </c>
      <c r="E16" s="11">
        <f aca="true" t="shared" si="1" ref="E16:E24">C16/B16</f>
        <v>1.5952689286022619</v>
      </c>
      <c r="F16" s="21">
        <f aca="true" t="shared" si="2" ref="F16:F25">D16/$B$41</f>
        <v>0.012185035821707919</v>
      </c>
    </row>
    <row r="17" spans="1:6" s="3" customFormat="1" ht="12.75">
      <c r="A17" s="18" t="s">
        <v>14</v>
      </c>
      <c r="B17" s="20">
        <v>11109</v>
      </c>
      <c r="C17" s="20">
        <v>12292</v>
      </c>
      <c r="D17" s="6">
        <f t="shared" si="0"/>
        <v>1183</v>
      </c>
      <c r="E17" s="11">
        <f t="shared" si="1"/>
        <v>1.1064902331442974</v>
      </c>
      <c r="F17" s="21">
        <f t="shared" si="2"/>
        <v>0.0020906305115417647</v>
      </c>
    </row>
    <row r="18" spans="1:6" s="3" customFormat="1" ht="12.75">
      <c r="A18" s="18" t="s">
        <v>16</v>
      </c>
      <c r="B18" s="20">
        <v>47039</v>
      </c>
      <c r="C18" s="20">
        <v>53671</v>
      </c>
      <c r="D18" s="6">
        <f t="shared" si="0"/>
        <v>6632</v>
      </c>
      <c r="E18" s="11">
        <f t="shared" si="1"/>
        <v>1.1409893917812879</v>
      </c>
      <c r="F18" s="21">
        <f t="shared" si="2"/>
        <v>0.011720254904940816</v>
      </c>
    </row>
    <row r="19" spans="1:6" s="3" customFormat="1" ht="12.75">
      <c r="A19" s="18" t="s">
        <v>23</v>
      </c>
      <c r="B19" s="20">
        <v>4515</v>
      </c>
      <c r="C19" s="20">
        <v>5423</v>
      </c>
      <c r="D19" s="6">
        <f t="shared" si="0"/>
        <v>908</v>
      </c>
      <c r="E19" s="11">
        <f t="shared" si="1"/>
        <v>1.2011074197120708</v>
      </c>
      <c r="F19" s="21">
        <f t="shared" si="2"/>
        <v>0.001604642860929774</v>
      </c>
    </row>
    <row r="20" spans="1:6" s="3" customFormat="1" ht="12.75">
      <c r="A20" s="18" t="s">
        <v>40</v>
      </c>
      <c r="B20" s="20">
        <v>13263</v>
      </c>
      <c r="C20" s="20">
        <v>13548</v>
      </c>
      <c r="D20" s="6">
        <f t="shared" si="0"/>
        <v>285</v>
      </c>
      <c r="E20" s="11">
        <f t="shared" si="1"/>
        <v>1.0214883510517982</v>
      </c>
      <c r="F20" s="21">
        <f t="shared" si="2"/>
        <v>0.0005036599288160634</v>
      </c>
    </row>
    <row r="21" spans="1:6" s="3" customFormat="1" ht="12.75" customHeight="1">
      <c r="A21" s="18" t="s">
        <v>24</v>
      </c>
      <c r="B21" s="20">
        <v>9267</v>
      </c>
      <c r="C21" s="20">
        <v>10039</v>
      </c>
      <c r="D21" s="6">
        <f t="shared" si="0"/>
        <v>772</v>
      </c>
      <c r="E21" s="11">
        <f t="shared" si="1"/>
        <v>1.0833063558864788</v>
      </c>
      <c r="F21" s="21">
        <f t="shared" si="2"/>
        <v>0.0013642998773543892</v>
      </c>
    </row>
    <row r="22" spans="1:6" s="3" customFormat="1" ht="12.75">
      <c r="A22" s="18" t="s">
        <v>41</v>
      </c>
      <c r="B22" s="20">
        <v>15405</v>
      </c>
      <c r="C22" s="20">
        <v>15431</v>
      </c>
      <c r="D22" s="6">
        <f t="shared" si="0"/>
        <v>26</v>
      </c>
      <c r="E22" s="11">
        <f t="shared" si="1"/>
        <v>1.00168776371308</v>
      </c>
      <c r="F22" s="21">
        <f t="shared" si="2"/>
        <v>4.594792333058824E-05</v>
      </c>
    </row>
    <row r="23" spans="1:6" s="3" customFormat="1" ht="12.75">
      <c r="A23" s="18" t="s">
        <v>42</v>
      </c>
      <c r="B23" s="20">
        <v>96837</v>
      </c>
      <c r="C23" s="20">
        <v>100028</v>
      </c>
      <c r="D23" s="6">
        <f t="shared" si="0"/>
        <v>3191</v>
      </c>
      <c r="E23" s="11">
        <f t="shared" si="1"/>
        <v>1.0329522806365337</v>
      </c>
      <c r="F23" s="21">
        <f t="shared" si="2"/>
        <v>0.005639223974919502</v>
      </c>
    </row>
    <row r="24" spans="1:6" s="3" customFormat="1" ht="12.75">
      <c r="A24" s="18" t="s">
        <v>43</v>
      </c>
      <c r="B24" s="20">
        <v>9036</v>
      </c>
      <c r="C24" s="20">
        <v>10025</v>
      </c>
      <c r="D24" s="6">
        <f t="shared" si="0"/>
        <v>989</v>
      </c>
      <c r="E24" s="11">
        <f t="shared" si="1"/>
        <v>1.1094510845506862</v>
      </c>
      <c r="F24" s="21">
        <f t="shared" si="2"/>
        <v>0.0017477883143827604</v>
      </c>
    </row>
    <row r="25" spans="1:6" s="3" customFormat="1" ht="15">
      <c r="A25" s="47" t="s">
        <v>35</v>
      </c>
      <c r="B25" s="34">
        <f>SUM(B16:B24)</f>
        <v>218054</v>
      </c>
      <c r="C25" s="34">
        <f>SUM(C16:C24)</f>
        <v>238935</v>
      </c>
      <c r="D25" s="35">
        <f t="shared" si="0"/>
        <v>20881</v>
      </c>
      <c r="E25" s="36"/>
      <c r="F25" s="37">
        <f t="shared" si="2"/>
        <v>0.03690148411792358</v>
      </c>
    </row>
    <row r="26" spans="1:6" s="3" customFormat="1" ht="12.75">
      <c r="A26" s="4"/>
      <c r="B26" s="22"/>
      <c r="C26" s="22"/>
      <c r="D26" s="8"/>
      <c r="E26" s="12"/>
      <c r="F26" s="31"/>
    </row>
    <row r="27" spans="1:6" s="3" customFormat="1" ht="12.75">
      <c r="A27" s="42" t="s">
        <v>44</v>
      </c>
      <c r="B27" s="22"/>
      <c r="C27" s="22"/>
      <c r="D27" s="8"/>
      <c r="E27" s="12"/>
      <c r="F27" s="31"/>
    </row>
    <row r="28" spans="1:6" s="3" customFormat="1" ht="12.75">
      <c r="A28" s="4"/>
      <c r="B28" s="22"/>
      <c r="C28" s="22"/>
      <c r="D28" s="8"/>
      <c r="E28" s="12"/>
      <c r="F28" s="31"/>
    </row>
    <row r="29" spans="1:6" s="3" customFormat="1" ht="13.5" customHeight="1">
      <c r="A29" s="18" t="s">
        <v>47</v>
      </c>
      <c r="B29" s="20">
        <v>8388</v>
      </c>
      <c r="C29" s="20">
        <v>8062</v>
      </c>
      <c r="D29" s="20">
        <f aca="true" t="shared" si="3" ref="D29:D38">SUM(C29-B29)</f>
        <v>-326</v>
      </c>
      <c r="E29" s="28">
        <f>C29/B29</f>
        <v>0.9611349546971865</v>
      </c>
      <c r="F29" s="21">
        <f aca="true" t="shared" si="4" ref="F29:F39">D29/$B$41</f>
        <v>-0.0005761162694527602</v>
      </c>
    </row>
    <row r="30" spans="1:6" s="3" customFormat="1" ht="13.5" customHeight="1">
      <c r="A30" s="18" t="s">
        <v>48</v>
      </c>
      <c r="B30" s="20">
        <v>4443</v>
      </c>
      <c r="C30" s="20">
        <v>3170</v>
      </c>
      <c r="D30" s="20">
        <f t="shared" si="3"/>
        <v>-1273</v>
      </c>
      <c r="E30" s="28">
        <f aca="true" t="shared" si="5" ref="E30:E39">C30/B30</f>
        <v>0.7134818816115237</v>
      </c>
      <c r="F30" s="21">
        <f t="shared" si="4"/>
        <v>-0.0022496810153784163</v>
      </c>
    </row>
    <row r="31" spans="1:6" s="3" customFormat="1" ht="13.5" customHeight="1">
      <c r="A31" s="26" t="s">
        <v>15</v>
      </c>
      <c r="B31" s="20">
        <v>12551</v>
      </c>
      <c r="C31" s="20">
        <v>12071</v>
      </c>
      <c r="D31" s="20">
        <f t="shared" si="3"/>
        <v>-480</v>
      </c>
      <c r="E31" s="28">
        <f t="shared" si="5"/>
        <v>0.9617560353756672</v>
      </c>
      <c r="F31" s="21">
        <f t="shared" si="4"/>
        <v>-0.0008482693537954751</v>
      </c>
    </row>
    <row r="32" spans="1:6" s="3" customFormat="1" ht="13.5" customHeight="1">
      <c r="A32" s="18" t="s">
        <v>49</v>
      </c>
      <c r="B32" s="20">
        <v>8283</v>
      </c>
      <c r="C32" s="20">
        <v>5391</v>
      </c>
      <c r="D32" s="20">
        <f t="shared" si="3"/>
        <v>-2892</v>
      </c>
      <c r="E32" s="28">
        <f t="shared" si="5"/>
        <v>0.6508511408909815</v>
      </c>
      <c r="F32" s="21">
        <f t="shared" si="4"/>
        <v>-0.005110822856617738</v>
      </c>
    </row>
    <row r="33" spans="1:6" s="3" customFormat="1" ht="13.5" customHeight="1">
      <c r="A33" s="18" t="s">
        <v>26</v>
      </c>
      <c r="B33" s="20">
        <v>4077</v>
      </c>
      <c r="C33" s="20">
        <v>3576</v>
      </c>
      <c r="D33" s="20">
        <f t="shared" si="3"/>
        <v>-501</v>
      </c>
      <c r="E33" s="28">
        <f t="shared" si="5"/>
        <v>0.8771155261221486</v>
      </c>
      <c r="F33" s="21">
        <f t="shared" si="4"/>
        <v>-0.0008853811380240272</v>
      </c>
    </row>
    <row r="34" spans="1:6" s="3" customFormat="1" ht="13.5" customHeight="1">
      <c r="A34" s="18" t="s">
        <v>50</v>
      </c>
      <c r="B34" s="20">
        <v>83233</v>
      </c>
      <c r="C34" s="20">
        <v>82105</v>
      </c>
      <c r="D34" s="20">
        <f t="shared" si="3"/>
        <v>-1128</v>
      </c>
      <c r="E34" s="28">
        <f t="shared" si="5"/>
        <v>0.9864476830103445</v>
      </c>
      <c r="F34" s="21">
        <f t="shared" si="4"/>
        <v>-0.0019934329814193666</v>
      </c>
    </row>
    <row r="35" spans="1:6" s="3" customFormat="1" ht="13.5" customHeight="1">
      <c r="A35" s="18" t="s">
        <v>27</v>
      </c>
      <c r="B35" s="20">
        <v>134445</v>
      </c>
      <c r="C35" s="20">
        <v>126877</v>
      </c>
      <c r="D35" s="20">
        <f t="shared" si="3"/>
        <v>-7568</v>
      </c>
      <c r="E35" s="28">
        <f t="shared" si="5"/>
        <v>0.9437093235151921</v>
      </c>
      <c r="F35" s="21">
        <f t="shared" si="4"/>
        <v>-0.013374380144841993</v>
      </c>
    </row>
    <row r="36" spans="1:6" s="3" customFormat="1" ht="13.5" customHeight="1">
      <c r="A36" s="18" t="s">
        <v>51</v>
      </c>
      <c r="B36" s="20">
        <v>37575</v>
      </c>
      <c r="C36" s="20">
        <v>27776</v>
      </c>
      <c r="D36" s="20">
        <f t="shared" si="3"/>
        <v>-9799</v>
      </c>
      <c r="E36" s="28">
        <f t="shared" si="5"/>
        <v>0.7392149035262807</v>
      </c>
      <c r="F36" s="21">
        <f t="shared" si="4"/>
        <v>-0.017317065412170544</v>
      </c>
    </row>
    <row r="37" spans="1:6" s="3" customFormat="1" ht="13.5" customHeight="1">
      <c r="A37" s="18" t="s">
        <v>52</v>
      </c>
      <c r="B37" s="20">
        <v>50710</v>
      </c>
      <c r="C37" s="20">
        <v>50378</v>
      </c>
      <c r="D37" s="20">
        <f t="shared" si="3"/>
        <v>-332</v>
      </c>
      <c r="E37" s="28">
        <f t="shared" si="5"/>
        <v>0.9934529678564386</v>
      </c>
      <c r="F37" s="21">
        <f t="shared" si="4"/>
        <v>-0.0005867196363752037</v>
      </c>
    </row>
    <row r="38" spans="1:6" s="3" customFormat="1" ht="13.5" customHeight="1">
      <c r="A38" s="18" t="s">
        <v>31</v>
      </c>
      <c r="B38" s="20">
        <v>4099</v>
      </c>
      <c r="C38" s="20">
        <v>3</v>
      </c>
      <c r="D38" s="20">
        <f t="shared" si="3"/>
        <v>-4096</v>
      </c>
      <c r="E38" s="28">
        <f t="shared" si="5"/>
        <v>0.0007318858258111735</v>
      </c>
      <c r="F38" s="21">
        <f t="shared" si="4"/>
        <v>-0.007238565152388055</v>
      </c>
    </row>
    <row r="39" spans="1:6" s="3" customFormat="1" ht="15">
      <c r="A39" s="54" t="s">
        <v>34</v>
      </c>
      <c r="B39" s="22">
        <f>SUM(B29:B38)</f>
        <v>347804</v>
      </c>
      <c r="C39" s="22">
        <f>C41-C25</f>
        <v>319409</v>
      </c>
      <c r="D39" s="8">
        <f>C39-B39</f>
        <v>-28395</v>
      </c>
      <c r="E39" s="29">
        <f t="shared" si="5"/>
        <v>0.9183591908086164</v>
      </c>
      <c r="F39" s="21">
        <f t="shared" si="4"/>
        <v>-0.05018043396046358</v>
      </c>
    </row>
    <row r="40" spans="1:6" s="3" customFormat="1" ht="7.5" customHeight="1">
      <c r="A40" s="18"/>
      <c r="B40" s="20"/>
      <c r="C40" s="20"/>
      <c r="D40" s="20"/>
      <c r="E40" s="20"/>
      <c r="F40" s="20"/>
    </row>
    <row r="41" spans="1:6" s="24" customFormat="1" ht="16.5" customHeight="1">
      <c r="A41" s="49" t="s">
        <v>45</v>
      </c>
      <c r="B41" s="50">
        <f>SUM(B39+B25)</f>
        <v>565858</v>
      </c>
      <c r="C41" s="50">
        <v>558344</v>
      </c>
      <c r="D41" s="51">
        <f>C41-B41</f>
        <v>-7514</v>
      </c>
      <c r="E41" s="52">
        <f>C41/B41</f>
        <v>0.98672105015746</v>
      </c>
      <c r="F41" s="53">
        <f>D41/$B$41</f>
        <v>-0.013278949842540001</v>
      </c>
    </row>
    <row r="42" spans="1:6" ht="6" customHeight="1">
      <c r="A42" s="25"/>
      <c r="B42" s="25"/>
      <c r="C42" s="25"/>
      <c r="D42" s="25"/>
      <c r="E42" s="25"/>
      <c r="F42" s="25"/>
    </row>
    <row r="45" spans="3:6" ht="21.75">
      <c r="C45" s="67" t="s">
        <v>46</v>
      </c>
      <c r="D45" s="62"/>
      <c r="E45" s="62"/>
      <c r="F45" s="62"/>
    </row>
  </sheetData>
  <mergeCells count="4">
    <mergeCell ref="A1:F1"/>
    <mergeCell ref="A3:F3"/>
    <mergeCell ref="C45:F45"/>
    <mergeCell ref="A5:F5"/>
  </mergeCells>
  <printOptions horizontalCentered="1"/>
  <pageMargins left="0.7480314960629921" right="0.35433070866141736" top="0.31496062992125984" bottom="0.4330708661417323" header="0.5118110236220472" footer="0.31496062992125984"/>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showGridLines="0" zoomScale="75" zoomScaleNormal="75" workbookViewId="0" topLeftCell="A1">
      <selection activeCell="A5" sqref="A5:F5"/>
    </sheetView>
  </sheetViews>
  <sheetFormatPr defaultColWidth="9.140625" defaultRowHeight="12.75"/>
  <cols>
    <col min="1" max="1" width="46.140625" style="1" customWidth="1"/>
    <col min="2" max="3" width="12.7109375" style="1" customWidth="1"/>
    <col min="4" max="4" width="13.8515625" style="1" customWidth="1"/>
    <col min="5" max="5" width="21.8515625" style="1" customWidth="1"/>
    <col min="6" max="6" width="28.140625" style="1" customWidth="1"/>
    <col min="7" max="16384" width="9.140625" style="1" customWidth="1"/>
  </cols>
  <sheetData>
    <row r="1" spans="1:6" ht="15">
      <c r="A1" s="62" t="s">
        <v>5</v>
      </c>
      <c r="B1" s="62"/>
      <c r="C1" s="62"/>
      <c r="D1" s="62"/>
      <c r="E1" s="62"/>
      <c r="F1" s="62"/>
    </row>
    <row r="2" spans="1:6" ht="15">
      <c r="A2" s="30"/>
      <c r="B2" s="30"/>
      <c r="C2" s="30"/>
      <c r="D2" s="30"/>
      <c r="E2" s="30"/>
      <c r="F2" s="30"/>
    </row>
    <row r="3" spans="1:6" ht="18">
      <c r="A3" s="63" t="s">
        <v>39</v>
      </c>
      <c r="B3" s="62"/>
      <c r="C3" s="62"/>
      <c r="D3" s="62"/>
      <c r="E3" s="62"/>
      <c r="F3" s="62"/>
    </row>
    <row r="4" spans="1:6" ht="15">
      <c r="A4" s="30"/>
      <c r="B4" s="30"/>
      <c r="C4" s="30"/>
      <c r="D4" s="30"/>
      <c r="E4" s="30"/>
      <c r="F4" s="30"/>
    </row>
    <row r="5" spans="1:6" ht="21">
      <c r="A5" s="65" t="s">
        <v>75</v>
      </c>
      <c r="B5" s="62"/>
      <c r="C5" s="62"/>
      <c r="D5" s="62"/>
      <c r="E5" s="62"/>
      <c r="F5" s="62"/>
    </row>
    <row r="6" spans="1:6" ht="18">
      <c r="A6" s="40" t="s">
        <v>60</v>
      </c>
      <c r="B6" s="2"/>
      <c r="C6" s="2"/>
      <c r="D6" s="2"/>
      <c r="E6" s="2"/>
      <c r="F6" s="2"/>
    </row>
    <row r="7" spans="1:6" ht="14.25">
      <c r="A7" s="41" t="s">
        <v>8</v>
      </c>
      <c r="B7" s="2"/>
      <c r="C7" s="2"/>
      <c r="D7" s="2"/>
      <c r="E7" s="2"/>
      <c r="F7" s="2"/>
    </row>
    <row r="9" spans="1:6" s="3" customFormat="1" ht="68.25" customHeight="1">
      <c r="A9" s="46" t="s">
        <v>33</v>
      </c>
      <c r="B9" s="45" t="s">
        <v>32</v>
      </c>
      <c r="C9" s="44" t="s">
        <v>12</v>
      </c>
      <c r="D9" s="44" t="s">
        <v>74</v>
      </c>
      <c r="E9" s="44" t="s">
        <v>11</v>
      </c>
      <c r="F9" s="43" t="s">
        <v>73</v>
      </c>
    </row>
    <row r="10" spans="1:6" s="16" customFormat="1" ht="12">
      <c r="A10" s="13"/>
      <c r="B10" s="14" t="s">
        <v>0</v>
      </c>
      <c r="C10" s="14" t="s">
        <v>1</v>
      </c>
      <c r="D10" s="14" t="s">
        <v>2</v>
      </c>
      <c r="E10" s="14" t="s">
        <v>3</v>
      </c>
      <c r="F10" s="15" t="s">
        <v>4</v>
      </c>
    </row>
    <row r="11" spans="1:6" s="3" customFormat="1" ht="8.25" customHeight="1">
      <c r="A11" s="4"/>
      <c r="B11" s="4"/>
      <c r="C11" s="4"/>
      <c r="D11" s="4"/>
      <c r="E11" s="4"/>
      <c r="F11" s="4"/>
    </row>
    <row r="12" spans="1:6" s="3" customFormat="1" ht="20.25" customHeight="1">
      <c r="A12" s="42" t="s">
        <v>10</v>
      </c>
      <c r="B12" s="4"/>
      <c r="C12" s="4"/>
      <c r="D12" s="4"/>
      <c r="E12" s="4"/>
      <c r="F12" s="4"/>
    </row>
    <row r="13" spans="1:6" ht="12.75">
      <c r="A13" s="1" t="s">
        <v>54</v>
      </c>
      <c r="B13" s="6">
        <v>11033</v>
      </c>
      <c r="C13" s="6">
        <v>11792</v>
      </c>
      <c r="D13" s="6">
        <f aca="true" t="shared" si="0" ref="D13:D18">C13-B13</f>
        <v>759</v>
      </c>
      <c r="E13" s="11">
        <f>C13/B13</f>
        <v>1.0687936191425722</v>
      </c>
      <c r="F13" s="10">
        <f aca="true" t="shared" si="1" ref="F13:F35">D13/$B$38</f>
        <v>0.0011348684210526316</v>
      </c>
    </row>
    <row r="14" spans="1:6" ht="12.75">
      <c r="A14" s="1" t="s">
        <v>55</v>
      </c>
      <c r="B14" s="6">
        <v>3692</v>
      </c>
      <c r="C14" s="6">
        <v>3985</v>
      </c>
      <c r="D14" s="6">
        <f t="shared" si="0"/>
        <v>293</v>
      </c>
      <c r="E14" s="11">
        <f>C14/B14</f>
        <v>1.0793607800650054</v>
      </c>
      <c r="F14" s="17">
        <f t="shared" si="1"/>
        <v>0.00043809808612440193</v>
      </c>
    </row>
    <row r="15" spans="1:6" ht="12.75">
      <c r="A15" s="1" t="s">
        <v>56</v>
      </c>
      <c r="B15" s="6">
        <v>6617</v>
      </c>
      <c r="C15" s="6">
        <v>7429</v>
      </c>
      <c r="D15" s="6">
        <f t="shared" si="0"/>
        <v>812</v>
      </c>
      <c r="E15" s="11">
        <f aca="true" t="shared" si="2" ref="E15:E38">C15/B15</f>
        <v>1.1227142209460481</v>
      </c>
      <c r="F15" s="10">
        <f t="shared" si="1"/>
        <v>0.0012141148325358851</v>
      </c>
    </row>
    <row r="16" spans="1:6" ht="12.75">
      <c r="A16" s="1" t="s">
        <v>57</v>
      </c>
      <c r="B16" s="6">
        <v>15322</v>
      </c>
      <c r="C16" s="6">
        <v>17585</v>
      </c>
      <c r="D16" s="6">
        <f t="shared" si="0"/>
        <v>2263</v>
      </c>
      <c r="E16" s="11">
        <f t="shared" si="2"/>
        <v>1.1476961232215115</v>
      </c>
      <c r="F16" s="10">
        <f>D16/$B$38</f>
        <v>0.0033836722488038277</v>
      </c>
    </row>
    <row r="17" spans="1:6" ht="12.75">
      <c r="A17" s="1" t="s">
        <v>58</v>
      </c>
      <c r="B17" s="6">
        <v>5163</v>
      </c>
      <c r="C17" s="6">
        <v>5354</v>
      </c>
      <c r="D17" s="6">
        <f t="shared" si="0"/>
        <v>191</v>
      </c>
      <c r="E17" s="11">
        <f t="shared" si="2"/>
        <v>1.0369939957389114</v>
      </c>
      <c r="F17" s="17">
        <f t="shared" si="1"/>
        <v>0.0002855861244019139</v>
      </c>
    </row>
    <row r="18" spans="1:6" s="7" customFormat="1" ht="12.75">
      <c r="A18" s="1" t="s">
        <v>59</v>
      </c>
      <c r="B18" s="6">
        <v>63119</v>
      </c>
      <c r="C18" s="6">
        <v>66154</v>
      </c>
      <c r="D18" s="6">
        <f t="shared" si="0"/>
        <v>3035</v>
      </c>
      <c r="E18" s="11">
        <f t="shared" si="2"/>
        <v>1.0480837782601118</v>
      </c>
      <c r="F18" s="10">
        <f t="shared" si="1"/>
        <v>0.0045379784688995214</v>
      </c>
    </row>
    <row r="19" spans="1:6" s="5" customFormat="1" ht="15.75">
      <c r="A19" s="56" t="s">
        <v>34</v>
      </c>
      <c r="B19" s="35">
        <f>SUM(B13:B18)</f>
        <v>104946</v>
      </c>
      <c r="C19" s="35">
        <f>SUM(C13:C18)</f>
        <v>112299</v>
      </c>
      <c r="D19" s="35">
        <f>SUM(D13:D18)</f>
        <v>7353</v>
      </c>
      <c r="E19" s="36"/>
      <c r="F19" s="38">
        <f t="shared" si="1"/>
        <v>0.010994318181818181</v>
      </c>
    </row>
    <row r="20" spans="1:6" ht="12.75">
      <c r="A20" s="9"/>
      <c r="B20" s="8"/>
      <c r="C20" s="8"/>
      <c r="D20" s="8"/>
      <c r="E20" s="12"/>
      <c r="F20" s="32"/>
    </row>
    <row r="21" spans="1:6" ht="13.5">
      <c r="A21" s="55" t="s">
        <v>44</v>
      </c>
      <c r="B21" s="8"/>
      <c r="C21" s="8"/>
      <c r="D21" s="8"/>
      <c r="E21" s="12"/>
      <c r="F21" s="32"/>
    </row>
    <row r="22" spans="2:5" ht="9" customHeight="1">
      <c r="B22" s="6"/>
      <c r="C22" s="6"/>
      <c r="D22" s="6"/>
      <c r="E22" s="11"/>
    </row>
    <row r="23" spans="1:6" ht="12.75">
      <c r="A23" s="1" t="s">
        <v>61</v>
      </c>
      <c r="B23" s="6">
        <v>4500</v>
      </c>
      <c r="C23" s="6">
        <v>3431</v>
      </c>
      <c r="D23" s="6">
        <f aca="true" t="shared" si="3" ref="D23:D35">C23-B23</f>
        <v>-1069</v>
      </c>
      <c r="E23" s="11">
        <f t="shared" si="2"/>
        <v>0.7624444444444445</v>
      </c>
      <c r="F23" s="17">
        <f t="shared" si="1"/>
        <v>-0.0015983851674641148</v>
      </c>
    </row>
    <row r="24" spans="1:6" ht="12.75">
      <c r="A24" s="1" t="s">
        <v>62</v>
      </c>
      <c r="B24" s="6">
        <v>9349</v>
      </c>
      <c r="C24" s="6">
        <v>7447</v>
      </c>
      <c r="D24" s="6">
        <f t="shared" si="3"/>
        <v>-1902</v>
      </c>
      <c r="E24" s="11">
        <f t="shared" si="2"/>
        <v>0.7965557813669911</v>
      </c>
      <c r="F24" s="17">
        <f t="shared" si="1"/>
        <v>-0.0028438995215311004</v>
      </c>
    </row>
    <row r="25" spans="1:6" ht="12.75">
      <c r="A25" s="1" t="s">
        <v>63</v>
      </c>
      <c r="B25" s="6">
        <v>131683</v>
      </c>
      <c r="C25" s="6">
        <v>127950</v>
      </c>
      <c r="D25" s="6">
        <f t="shared" si="3"/>
        <v>-3733</v>
      </c>
      <c r="E25" s="11">
        <f t="shared" si="2"/>
        <v>0.9716516179005642</v>
      </c>
      <c r="F25" s="17">
        <f t="shared" si="1"/>
        <v>-0.005581638755980861</v>
      </c>
    </row>
    <row r="26" spans="1:6" ht="12.75">
      <c r="A26" s="1" t="s">
        <v>64</v>
      </c>
      <c r="B26" s="6">
        <v>33245</v>
      </c>
      <c r="C26" s="6">
        <v>29908</v>
      </c>
      <c r="D26" s="6">
        <f t="shared" si="3"/>
        <v>-3337</v>
      </c>
      <c r="E26" s="11">
        <f t="shared" si="2"/>
        <v>0.8996240036095654</v>
      </c>
      <c r="F26" s="17">
        <f t="shared" si="1"/>
        <v>-0.0049895334928229665</v>
      </c>
    </row>
    <row r="27" spans="1:6" ht="12.75">
      <c r="A27" s="1" t="s">
        <v>65</v>
      </c>
      <c r="B27" s="6">
        <v>7081</v>
      </c>
      <c r="C27" s="6">
        <v>6979</v>
      </c>
      <c r="D27" s="6">
        <f t="shared" si="3"/>
        <v>-102</v>
      </c>
      <c r="E27" s="11">
        <f t="shared" si="2"/>
        <v>0.9855952549074989</v>
      </c>
      <c r="F27" s="17">
        <f t="shared" si="1"/>
        <v>-0.00015251196172248803</v>
      </c>
    </row>
    <row r="28" spans="1:6" ht="12.75">
      <c r="A28" s="1" t="s">
        <v>66</v>
      </c>
      <c r="B28" s="6">
        <v>11552</v>
      </c>
      <c r="C28" s="6">
        <v>10110</v>
      </c>
      <c r="D28" s="6">
        <f t="shared" si="3"/>
        <v>-1442</v>
      </c>
      <c r="E28" s="11">
        <f t="shared" si="2"/>
        <v>0.8751731301939059</v>
      </c>
      <c r="F28" s="17">
        <f t="shared" si="1"/>
        <v>-0.0021561004784688997</v>
      </c>
    </row>
    <row r="29" spans="1:6" ht="12.75">
      <c r="A29" s="1" t="s">
        <v>67</v>
      </c>
      <c r="B29" s="6">
        <v>7201</v>
      </c>
      <c r="C29" s="6">
        <v>7155</v>
      </c>
      <c r="D29" s="6">
        <f t="shared" si="3"/>
        <v>-46</v>
      </c>
      <c r="E29" s="11">
        <f t="shared" si="2"/>
        <v>0.9936119983335647</v>
      </c>
      <c r="F29" s="17">
        <f t="shared" si="1"/>
        <v>-6.877990430622009E-05</v>
      </c>
    </row>
    <row r="30" spans="1:6" ht="12.75">
      <c r="A30" s="1" t="s">
        <v>68</v>
      </c>
      <c r="B30" s="6">
        <v>59233</v>
      </c>
      <c r="C30" s="6">
        <v>57522</v>
      </c>
      <c r="D30" s="6">
        <f t="shared" si="3"/>
        <v>-1711</v>
      </c>
      <c r="E30" s="11">
        <f t="shared" si="2"/>
        <v>0.9711140749244509</v>
      </c>
      <c r="F30" s="17">
        <f t="shared" si="1"/>
        <v>-0.0025583133971291867</v>
      </c>
    </row>
    <row r="31" spans="1:6" ht="12.75">
      <c r="A31" s="1" t="s">
        <v>69</v>
      </c>
      <c r="B31" s="6">
        <v>16248</v>
      </c>
      <c r="C31" s="6">
        <v>14218</v>
      </c>
      <c r="D31" s="6">
        <f t="shared" si="3"/>
        <v>-2030</v>
      </c>
      <c r="E31" s="11">
        <f t="shared" si="2"/>
        <v>0.8750615460364353</v>
      </c>
      <c r="F31" s="17">
        <f t="shared" si="1"/>
        <v>-0.003035287081339713</v>
      </c>
    </row>
    <row r="32" spans="1:6" ht="12.75">
      <c r="A32" s="1" t="s">
        <v>70</v>
      </c>
      <c r="B32" s="6">
        <v>148522</v>
      </c>
      <c r="C32" s="6">
        <v>121286</v>
      </c>
      <c r="D32" s="6">
        <f t="shared" si="3"/>
        <v>-27236</v>
      </c>
      <c r="E32" s="11">
        <f t="shared" si="2"/>
        <v>0.8166197600355503</v>
      </c>
      <c r="F32" s="17">
        <f t="shared" si="1"/>
        <v>-0.040723684210526315</v>
      </c>
    </row>
    <row r="33" spans="1:6" ht="12.75">
      <c r="A33" s="1" t="s">
        <v>19</v>
      </c>
      <c r="B33" s="6">
        <v>18213</v>
      </c>
      <c r="C33" s="6">
        <v>15789</v>
      </c>
      <c r="D33" s="6">
        <f t="shared" si="3"/>
        <v>-2424</v>
      </c>
      <c r="E33" s="11">
        <f t="shared" si="2"/>
        <v>0.8669082523472245</v>
      </c>
      <c r="F33" s="17">
        <f t="shared" si="1"/>
        <v>-0.003624401913875598</v>
      </c>
    </row>
    <row r="34" spans="1:6" ht="12.75">
      <c r="A34" s="1" t="s">
        <v>20</v>
      </c>
      <c r="B34" s="6">
        <v>111954</v>
      </c>
      <c r="C34" s="6">
        <v>102822</v>
      </c>
      <c r="D34" s="6">
        <f t="shared" si="3"/>
        <v>-9132</v>
      </c>
      <c r="E34" s="11">
        <f t="shared" si="2"/>
        <v>0.9184307840720296</v>
      </c>
      <c r="F34" s="17">
        <f t="shared" si="1"/>
        <v>-0.013654306220095693</v>
      </c>
    </row>
    <row r="35" spans="1:6" ht="12.75">
      <c r="A35" s="61" t="s">
        <v>71</v>
      </c>
      <c r="B35" s="6">
        <v>5073</v>
      </c>
      <c r="C35" s="6">
        <v>2360</v>
      </c>
      <c r="D35" s="6">
        <f t="shared" si="3"/>
        <v>-2713</v>
      </c>
      <c r="E35" s="11">
        <f>C35/B35</f>
        <v>0.4652079637295486</v>
      </c>
      <c r="F35" s="17">
        <f t="shared" si="1"/>
        <v>-0.004056519138755981</v>
      </c>
    </row>
    <row r="36" spans="1:6" s="7" customFormat="1" ht="15">
      <c r="A36" s="54" t="s">
        <v>34</v>
      </c>
      <c r="B36" s="8">
        <f>SUM(B23:B35)</f>
        <v>563854</v>
      </c>
      <c r="C36" s="8">
        <f>SUM(C23:C35)</f>
        <v>506977</v>
      </c>
      <c r="D36" s="8">
        <f>C36-B36</f>
        <v>-56877</v>
      </c>
      <c r="E36" s="12">
        <f>C36/B36</f>
        <v>0.8991281431008736</v>
      </c>
      <c r="F36" s="33">
        <f>D36/$B$38</f>
        <v>-0.08504336124401914</v>
      </c>
    </row>
    <row r="37" spans="1:6" s="5" customFormat="1" ht="7.5" customHeight="1">
      <c r="A37" s="1"/>
      <c r="B37" s="6"/>
      <c r="C37" s="6"/>
      <c r="D37" s="6"/>
      <c r="E37" s="39"/>
      <c r="F37" s="1"/>
    </row>
    <row r="38" spans="1:6" ht="18">
      <c r="A38" s="57" t="s">
        <v>45</v>
      </c>
      <c r="B38" s="58">
        <f>B36+B19</f>
        <v>668800</v>
      </c>
      <c r="C38" s="58">
        <f>C36+C19</f>
        <v>619276</v>
      </c>
      <c r="D38" s="58">
        <f>SUM(C38-B38)</f>
        <v>-49524</v>
      </c>
      <c r="E38" s="59">
        <f t="shared" si="2"/>
        <v>0.925950956937799</v>
      </c>
      <c r="F38" s="60">
        <f>D38/$B$38</f>
        <v>-0.07404904306220096</v>
      </c>
    </row>
    <row r="41" spans="3:6" ht="21.75">
      <c r="C41" s="67" t="s">
        <v>72</v>
      </c>
      <c r="D41" s="62"/>
      <c r="E41" s="62"/>
      <c r="F41" s="62"/>
    </row>
  </sheetData>
  <mergeCells count="4">
    <mergeCell ref="A1:F1"/>
    <mergeCell ref="A3:F3"/>
    <mergeCell ref="C41:F41"/>
    <mergeCell ref="A5:F5"/>
  </mergeCells>
  <printOptions horizontalCentered="1"/>
  <pageMargins left="0.7480314960629921" right="0.7480314960629921" top="0.31496062992125984" bottom="0.4330708661417323" header="0.5118110236220472"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Fanlijun</cp:lastModifiedBy>
  <cp:lastPrinted>2005-11-30T15:41:18Z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